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26" sheetId="1" r:id="rId1"/>
  </sheets>
  <definedNames>
    <definedName name="_xlnm.Print_Area" localSheetId="0">'2026'!$A$1:$K$34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7" i="1" l="1"/>
  <c r="K11" i="1"/>
  <c r="K23" i="1" l="1"/>
  <c r="K12" i="1" l="1"/>
  <c r="K26" i="1"/>
  <c r="K25" i="1" s="1"/>
  <c r="K24" i="1" s="1"/>
  <c r="K30" i="1"/>
  <c r="K22" i="1"/>
  <c r="K21" i="1" s="1"/>
  <c r="K20" i="1" s="1"/>
  <c r="K15" i="1"/>
  <c r="K10" i="1"/>
  <c r="K9" i="1" l="1"/>
  <c r="K17" i="1"/>
  <c r="K14" i="1" s="1"/>
  <c r="K29" i="1"/>
  <c r="K28" i="1" s="1"/>
  <c r="K19" i="1"/>
  <c r="K8" i="1" l="1"/>
  <c r="K36" i="1" s="1"/>
</calcChain>
</file>

<file path=xl/sharedStrings.xml><?xml version="1.0" encoding="utf-8"?>
<sst xmlns="http://schemas.openxmlformats.org/spreadsheetml/2006/main" count="269" uniqueCount="74">
  <si>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</si>
  <si>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</si>
  <si>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</si>
  <si>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</si>
  <si>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</si>
  <si>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</si>
  <si>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</si>
  <si>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</si>
  <si>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</si>
  <si>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</si>
  <si>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</si>
  <si>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</si>
  <si>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</si>
  <si>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</si>
  <si>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</si>
  <si>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</si>
  <si>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</si>
  <si>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</si>
  <si>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700</t>
  </si>
  <si>
    <t>05</t>
  </si>
  <si>
    <t>710</t>
  </si>
  <si>
    <t>1.2.</t>
  </si>
  <si>
    <t>800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</si>
  <si>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</si>
  <si>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</si>
  <si>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</si>
  <si>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</si>
  <si>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</si>
  <si>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2.2.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</si>
  <si>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</si>
  <si>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</si>
  <si>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</si>
  <si>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</si>
  <si>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</si>
  <si>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</si>
  <si>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</si>
  <si>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</si>
  <si>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</si>
  <si>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</si>
  <si>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</si>
  <si>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</si>
  <si>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</si>
  <si>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</si>
  <si>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</si>
  <si>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</si>
  <si>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</si>
  <si>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</si>
  <si>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</si>
  <si>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</si>
  <si>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</si>
  <si>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</si>
  <si>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</si>
  <si>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</si>
  <si>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</si>
  <si>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</si>
  <si>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</si>
  <si>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ИТОГО ИСТОЧНИКОВ ФИНАНСИРОВАНИЯ ДЕФИЦИТА БЮДЖЕТА</t>
  </si>
  <si>
    <t>Лахденпохского муниципального округа на 2026 год</t>
  </si>
  <si>
    <t>Приложение 10</t>
  </si>
  <si>
    <t xml:space="preserve">Привлечение муниципальными округами кредитов от кредитных организаций в валюте Российской Федерации
</t>
  </si>
  <si>
    <t>131</t>
  </si>
  <si>
    <t>14</t>
  </si>
  <si>
    <t>Привлечение кредитов от кредитных организаций в валюте Российской Федерации</t>
  </si>
  <si>
    <t xml:space="preserve">Погашение муниципальными округами кредитов от кредитных организаций в валюте Российской Федерации
</t>
  </si>
  <si>
    <t xml:space="preserve">Погашение кредитов, предоставленных кредитными организациями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</si>
  <si>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округов в валюте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</si>
  <si>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</si>
  <si>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</si>
  <si>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Погашение бюджетами муниципальных округов кредитов из других бюджетов бюджетной системы Российской Федерации в валюте Российской Федерации
</t>
  </si>
  <si>
    <t xml:space="preserve">Увеличение прочих остатков денежных средств бюджетов муниципальных округов
</t>
  </si>
  <si>
    <t>Уменьшение прочих остатков денежных средств бюджетов муниципальных округов</t>
  </si>
  <si>
    <t xml:space="preserve">Возврат бюджетных кредитов, предоставленных другим бюджетам муниципальных образований из бюджетов муниципальных округов в валюте Российской Федерации
</t>
  </si>
  <si>
    <t xml:space="preserve">Предоставление бюджетных кредитов другим бюджетам муниципальных образований из бюджетов муниципальных округов в валюте Российской Федерации
</t>
  </si>
  <si>
    <t>к Решению Совета Лахденпохского муниципального округа «О бюджете Лахденпохского муниципального округа на 2026 год и плановый  период 2027 и 2028 годов» от 19.12.2025г. № 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</si>
</sst>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2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0" fontId="1" fillId="0" borderId="0" xfId="1" applyFont="1" applyAlignment="1" applyProtection="1">
      <alignment horizontal="left" vertical="top"/>
      <protection hidden="1"/>
    </xf>
    <xf numFmtId="49" fontId="6" fillId="0" borderId="0" xfId="0" applyNumberFormat="1" applyFont="1" applyAlignment="1">
      <alignment horizontal="center" vertical="top"/>
    </xf>
    <xf numFmtId="0" fontId="4" fillId="0" borderId="0" xfId="0" applyFont="1"/>
    <xf numFmtId="164" fontId="6" fillId="0" borderId="0" xfId="0" applyNumberFormat="1" applyFont="1" applyAlignment="1">
      <alignment horizontal="right" vertical="top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4" xfId="0" applyFont="1" applyBorder="1" applyAlignment="1">
      <alignment vertical="top"/>
    </xf>
    <xf numFmtId="49" fontId="10" fillId="0" borderId="5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vertical="top" wrapText="1"/>
    </xf>
    <xf numFmtId="0" fontId="11" fillId="0" borderId="7" xfId="0" applyFont="1" applyBorder="1" applyAlignment="1">
      <alignment horizontal="right" vertical="top"/>
    </xf>
    <xf numFmtId="0" fontId="9" fillId="0" borderId="8" xfId="0" applyFont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7" xfId="0" applyFont="1" applyBorder="1" applyAlignment="1">
      <alignment horizontal="right" vertical="top"/>
    </xf>
    <xf numFmtId="0" fontId="14" fillId="0" borderId="8" xfId="0" applyFont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8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4" fillId="0" borderId="7" xfId="0" applyFont="1" applyBorder="1" applyAlignment="1">
      <alignment vertical="top"/>
    </xf>
    <xf numFmtId="4" fontId="14" fillId="0" borderId="9" xfId="0" applyNumberFormat="1" applyFont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2" borderId="8" xfId="0" applyNumberFormat="1" applyFont="1" applyFill="1" applyBorder="1" applyAlignment="1">
      <alignment horizontal="center" vertical="top" wrapText="1"/>
    </xf>
    <xf numFmtId="4" fontId="9" fillId="2" borderId="9" xfId="0" applyNumberFormat="1" applyFont="1" applyFill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0" fontId="13" fillId="0" borderId="7" xfId="0" applyFont="1" applyBorder="1" applyAlignment="1">
      <alignment horizontal="center" vertical="top"/>
    </xf>
    <xf numFmtId="49" fontId="13" fillId="2" borderId="8" xfId="0" applyNumberFormat="1" applyFont="1" applyFill="1" applyBorder="1" applyAlignment="1">
      <alignment horizontal="center" vertical="top" wrapText="1"/>
    </xf>
    <xf numFmtId="4" fontId="13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" fontId="14" fillId="2" borderId="9" xfId="0" applyNumberFormat="1" applyFont="1" applyFill="1" applyBorder="1" applyAlignment="1">
      <alignment horizontal="right" vertical="top" wrapText="1"/>
    </xf>
    <xf numFmtId="0" fontId="9" fillId="0" borderId="7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/>
    </xf>
    <xf numFmtId="49" fontId="9" fillId="2" borderId="8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horizontal="center" vertical="top"/>
    </xf>
    <xf numFmtId="49" fontId="14" fillId="0" borderId="8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7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vertical="top"/>
    </xf>
    <xf numFmtId="49" fontId="9" fillId="2" borderId="8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8" fillId="0" borderId="8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vertical="top"/>
    </xf>
    <xf numFmtId="0" fontId="14" fillId="0" borderId="11" xfId="0" applyFont="1" applyBorder="1" applyAlignment="1">
      <alignment horizontal="justify" vertical="top" wrapText="1"/>
    </xf>
    <xf numFmtId="49" fontId="18" fillId="0" borderId="11" xfId="0" applyNumberFormat="1" applyFont="1" applyBorder="1" applyAlignment="1">
      <alignment horizontal="center" vertical="top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4" fontId="14" fillId="2" borderId="12" xfId="0" applyNumberFormat="1" applyFont="1" applyFill="1" applyBorder="1" applyAlignment="1">
      <alignment horizontal="right" vertical="top" wrapText="1"/>
    </xf>
    <xf numFmtId="0" fontId="14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164" fontId="14" fillId="2" borderId="5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9" fillId="0" borderId="5" xfId="0" applyFont="1" applyBorder="1" applyAlignment="1">
      <alignment horizontal="left" vertical="top" wrapText="1"/>
    </xf>
    <xf numFmtId="0" fontId="4" fillId="0" borderId="0" xfId="0" applyFont="1" applyAlignment="1">
      <alignment horizontal="right" vertical="justify" wrapText="1"/>
    </xf>
    <xf numFmtId="0" fontId="7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0"/>
  <sheetViews>
    <sheetView tabSelected="1" topLeftCell="A7" zoomScaleNormal="100" workbookViewId="0">
      <selection activeCell="K23" sqref="K23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t="12.75" customHeight="1" x14ac:dyDescent="0.2">
      <c r="J1" s="4"/>
      <c r="K1" s="77" t="s">
        <v>58</v>
      </c>
    </row>
    <row r="2" spans="1:13" ht="42" customHeight="1" x14ac:dyDescent="0.2">
      <c r="C2" s="79" t="s">
        <v>73</v>
      </c>
      <c r="D2" s="79"/>
      <c r="E2" s="79"/>
      <c r="F2" s="79"/>
      <c r="G2" s="79"/>
      <c r="H2" s="79"/>
      <c r="I2" s="79"/>
      <c r="J2" s="79"/>
      <c r="K2" s="79"/>
    </row>
    <row r="3" spans="1:13" ht="13.5" customHeight="1" x14ac:dyDescent="0.2">
      <c r="D3" s="7"/>
      <c r="F3" s="5"/>
      <c r="G3" s="5"/>
      <c r="H3" s="5"/>
      <c r="I3" s="5"/>
      <c r="J3" s="5"/>
      <c r="K3" s="1"/>
    </row>
    <row r="4" spans="1:13" ht="18.75" customHeight="1" x14ac:dyDescent="0.2">
      <c r="A4" s="80" t="s">
        <v>3</v>
      </c>
      <c r="B4" s="80"/>
      <c r="C4" s="80"/>
      <c r="D4" s="80"/>
      <c r="E4" s="80"/>
      <c r="F4" s="80"/>
      <c r="G4" s="80"/>
      <c r="H4" s="80"/>
      <c r="I4" s="80"/>
      <c r="J4" s="80"/>
      <c r="K4" s="80"/>
    </row>
    <row r="5" spans="1:13" ht="18.75" customHeight="1" x14ac:dyDescent="0.2">
      <c r="A5" s="80" t="s">
        <v>57</v>
      </c>
      <c r="B5" s="80"/>
      <c r="C5" s="80"/>
      <c r="D5" s="80"/>
      <c r="E5" s="80"/>
      <c r="F5" s="80"/>
      <c r="G5" s="80"/>
      <c r="H5" s="80"/>
      <c r="I5" s="80"/>
      <c r="J5" s="80"/>
      <c r="K5" s="80"/>
    </row>
    <row r="6" spans="1:13" ht="16.5" customHeight="1" x14ac:dyDescent="0.2">
      <c r="J6" s="6"/>
      <c r="K6" s="8" t="s">
        <v>4</v>
      </c>
    </row>
    <row r="7" spans="1:13" s="12" customFormat="1" ht="54" customHeight="1" x14ac:dyDescent="0.2">
      <c r="A7" s="9" t="s">
        <v>5</v>
      </c>
      <c r="B7" s="10" t="s">
        <v>6</v>
      </c>
      <c r="C7" s="81" t="s">
        <v>7</v>
      </c>
      <c r="D7" s="81"/>
      <c r="E7" s="81"/>
      <c r="F7" s="81"/>
      <c r="G7" s="81"/>
      <c r="H7" s="81"/>
      <c r="I7" s="81"/>
      <c r="J7" s="81"/>
      <c r="K7" s="11" t="s">
        <v>8</v>
      </c>
    </row>
    <row r="8" spans="1:13" s="12" customFormat="1" ht="30.75" customHeight="1" x14ac:dyDescent="0.2">
      <c r="A8" s="13"/>
      <c r="B8" s="78" t="s">
        <v>9</v>
      </c>
      <c r="C8" s="14" t="s">
        <v>10</v>
      </c>
      <c r="D8" s="14" t="s">
        <v>11</v>
      </c>
      <c r="E8" s="14" t="s">
        <v>12</v>
      </c>
      <c r="F8" s="14" t="s">
        <v>12</v>
      </c>
      <c r="G8" s="14" t="s">
        <v>12</v>
      </c>
      <c r="H8" s="14" t="s">
        <v>12</v>
      </c>
      <c r="I8" s="14" t="s">
        <v>13</v>
      </c>
      <c r="J8" s="14" t="s">
        <v>10</v>
      </c>
      <c r="K8" s="15">
        <f>K9+K14+K19+K28</f>
        <v>68131</v>
      </c>
    </row>
    <row r="9" spans="1:13" s="20" customFormat="1" ht="30.75" customHeight="1" x14ac:dyDescent="0.2">
      <c r="A9" s="16" t="s">
        <v>14</v>
      </c>
      <c r="B9" s="17" t="s">
        <v>15</v>
      </c>
      <c r="C9" s="18" t="s">
        <v>10</v>
      </c>
      <c r="D9" s="18" t="s">
        <v>11</v>
      </c>
      <c r="E9" s="18" t="s">
        <v>16</v>
      </c>
      <c r="F9" s="18" t="s">
        <v>12</v>
      </c>
      <c r="G9" s="18" t="s">
        <v>12</v>
      </c>
      <c r="H9" s="18" t="s">
        <v>12</v>
      </c>
      <c r="I9" s="18" t="s">
        <v>13</v>
      </c>
      <c r="J9" s="18" t="s">
        <v>10</v>
      </c>
      <c r="K9" s="19">
        <f>K10-K12</f>
        <v>20480</v>
      </c>
    </row>
    <row r="10" spans="1:13" s="25" customFormat="1" ht="30.75" customHeight="1" x14ac:dyDescent="0.2">
      <c r="A10" s="21" t="s">
        <v>17</v>
      </c>
      <c r="B10" s="22" t="s">
        <v>62</v>
      </c>
      <c r="C10" s="23" t="s">
        <v>10</v>
      </c>
      <c r="D10" s="23" t="s">
        <v>11</v>
      </c>
      <c r="E10" s="23" t="s">
        <v>16</v>
      </c>
      <c r="F10" s="23" t="s">
        <v>12</v>
      </c>
      <c r="G10" s="23" t="s">
        <v>12</v>
      </c>
      <c r="H10" s="23" t="s">
        <v>12</v>
      </c>
      <c r="I10" s="23" t="s">
        <v>13</v>
      </c>
      <c r="J10" s="23" t="s">
        <v>18</v>
      </c>
      <c r="K10" s="24">
        <f>SUM(K11)</f>
        <v>70480</v>
      </c>
    </row>
    <row r="11" spans="1:13" s="27" customFormat="1" ht="30.75" customHeight="1" x14ac:dyDescent="0.2">
      <c r="A11" s="21"/>
      <c r="B11" s="22" t="s">
        <v>59</v>
      </c>
      <c r="C11" s="26" t="s">
        <v>60</v>
      </c>
      <c r="D11" s="23" t="s">
        <v>11</v>
      </c>
      <c r="E11" s="23" t="s">
        <v>16</v>
      </c>
      <c r="F11" s="23" t="s">
        <v>12</v>
      </c>
      <c r="G11" s="23" t="s">
        <v>12</v>
      </c>
      <c r="H11" s="23" t="s">
        <v>61</v>
      </c>
      <c r="I11" s="23" t="s">
        <v>13</v>
      </c>
      <c r="J11" s="23" t="s">
        <v>20</v>
      </c>
      <c r="K11" s="24">
        <f>30480+50000-10000</f>
        <v>70480</v>
      </c>
    </row>
    <row r="12" spans="1:13" s="27" customFormat="1" ht="30.75" customHeight="1" x14ac:dyDescent="0.2">
      <c r="A12" s="21" t="s">
        <v>21</v>
      </c>
      <c r="B12" s="22" t="s">
        <v>64</v>
      </c>
      <c r="C12" s="26" t="s">
        <v>10</v>
      </c>
      <c r="D12" s="23" t="s">
        <v>11</v>
      </c>
      <c r="E12" s="23" t="s">
        <v>16</v>
      </c>
      <c r="F12" s="23" t="s">
        <v>12</v>
      </c>
      <c r="G12" s="23" t="s">
        <v>12</v>
      </c>
      <c r="H12" s="23" t="s">
        <v>12</v>
      </c>
      <c r="I12" s="23" t="s">
        <v>13</v>
      </c>
      <c r="J12" s="23" t="s">
        <v>22</v>
      </c>
      <c r="K12" s="24">
        <f>K13</f>
        <v>50000</v>
      </c>
    </row>
    <row r="13" spans="1:13" s="27" customFormat="1" ht="30.75" customHeight="1" x14ac:dyDescent="0.2">
      <c r="A13" s="28"/>
      <c r="B13" s="22" t="s">
        <v>63</v>
      </c>
      <c r="C13" s="26" t="s">
        <v>60</v>
      </c>
      <c r="D13" s="23" t="s">
        <v>11</v>
      </c>
      <c r="E13" s="23" t="s">
        <v>16</v>
      </c>
      <c r="F13" s="23" t="s">
        <v>12</v>
      </c>
      <c r="G13" s="23" t="s">
        <v>12</v>
      </c>
      <c r="H13" s="23" t="s">
        <v>61</v>
      </c>
      <c r="I13" s="23" t="s">
        <v>13</v>
      </c>
      <c r="J13" s="23" t="s">
        <v>23</v>
      </c>
      <c r="K13" s="29">
        <v>50000</v>
      </c>
    </row>
    <row r="14" spans="1:13" s="34" customFormat="1" ht="30.75" customHeight="1" x14ac:dyDescent="0.2">
      <c r="A14" s="30" t="s">
        <v>24</v>
      </c>
      <c r="B14" s="17" t="s">
        <v>25</v>
      </c>
      <c r="C14" s="31" t="s">
        <v>10</v>
      </c>
      <c r="D14" s="31" t="s">
        <v>11</v>
      </c>
      <c r="E14" s="31" t="s">
        <v>26</v>
      </c>
      <c r="F14" s="31" t="s">
        <v>12</v>
      </c>
      <c r="G14" s="31" t="s">
        <v>12</v>
      </c>
      <c r="H14" s="31" t="s">
        <v>12</v>
      </c>
      <c r="I14" s="31" t="s">
        <v>13</v>
      </c>
      <c r="J14" s="32" t="s">
        <v>10</v>
      </c>
      <c r="K14" s="33">
        <f>K15-K17</f>
        <v>-6480</v>
      </c>
    </row>
    <row r="15" spans="1:13" s="27" customFormat="1" ht="45" customHeight="1" x14ac:dyDescent="0.2">
      <c r="A15" s="35" t="s">
        <v>27</v>
      </c>
      <c r="B15" s="22" t="s">
        <v>66</v>
      </c>
      <c r="C15" s="26" t="s">
        <v>10</v>
      </c>
      <c r="D15" s="23" t="s">
        <v>11</v>
      </c>
      <c r="E15" s="23" t="s">
        <v>26</v>
      </c>
      <c r="F15" s="23" t="s">
        <v>11</v>
      </c>
      <c r="G15" s="23" t="s">
        <v>12</v>
      </c>
      <c r="H15" s="23" t="s">
        <v>12</v>
      </c>
      <c r="I15" s="23" t="s">
        <v>13</v>
      </c>
      <c r="J15" s="36" t="s">
        <v>18</v>
      </c>
      <c r="K15" s="37">
        <f>SUM(K16)</f>
        <v>0</v>
      </c>
    </row>
    <row r="16" spans="1:13" s="27" customFormat="1" ht="45" customHeight="1" x14ac:dyDescent="0.2">
      <c r="A16" s="35"/>
      <c r="B16" s="22" t="s">
        <v>65</v>
      </c>
      <c r="C16" s="26" t="s">
        <v>60</v>
      </c>
      <c r="D16" s="23" t="s">
        <v>11</v>
      </c>
      <c r="E16" s="23" t="s">
        <v>26</v>
      </c>
      <c r="F16" s="23" t="s">
        <v>11</v>
      </c>
      <c r="G16" s="23" t="s">
        <v>12</v>
      </c>
      <c r="H16" s="23" t="s">
        <v>61</v>
      </c>
      <c r="I16" s="23" t="s">
        <v>13</v>
      </c>
      <c r="J16" s="36" t="s">
        <v>20</v>
      </c>
      <c r="K16" s="37">
        <v>0</v>
      </c>
      <c r="M16" s="38"/>
    </row>
    <row r="17" spans="1:13" s="27" customFormat="1" ht="45" customHeight="1" x14ac:dyDescent="0.2">
      <c r="A17" s="39" t="s">
        <v>28</v>
      </c>
      <c r="B17" s="22" t="s">
        <v>67</v>
      </c>
      <c r="C17" s="26" t="s">
        <v>10</v>
      </c>
      <c r="D17" s="23" t="s">
        <v>11</v>
      </c>
      <c r="E17" s="23" t="s">
        <v>26</v>
      </c>
      <c r="F17" s="23" t="s">
        <v>11</v>
      </c>
      <c r="G17" s="23" t="s">
        <v>12</v>
      </c>
      <c r="H17" s="23" t="s">
        <v>12</v>
      </c>
      <c r="I17" s="23" t="s">
        <v>13</v>
      </c>
      <c r="J17" s="36" t="s">
        <v>22</v>
      </c>
      <c r="K17" s="37">
        <f>SUM(K18)</f>
        <v>6480</v>
      </c>
    </row>
    <row r="18" spans="1:13" s="27" customFormat="1" ht="45" customHeight="1" x14ac:dyDescent="0.2">
      <c r="A18" s="28"/>
      <c r="B18" s="22" t="s">
        <v>68</v>
      </c>
      <c r="C18" s="26" t="s">
        <v>60</v>
      </c>
      <c r="D18" s="23" t="s">
        <v>11</v>
      </c>
      <c r="E18" s="23" t="s">
        <v>26</v>
      </c>
      <c r="F18" s="23" t="s">
        <v>11</v>
      </c>
      <c r="G18" s="23" t="s">
        <v>12</v>
      </c>
      <c r="H18" s="23" t="s">
        <v>61</v>
      </c>
      <c r="I18" s="23" t="s">
        <v>13</v>
      </c>
      <c r="J18" s="36" t="s">
        <v>23</v>
      </c>
      <c r="K18" s="40">
        <v>6480</v>
      </c>
    </row>
    <row r="19" spans="1:13" s="45" customFormat="1" ht="28.5" x14ac:dyDescent="0.2">
      <c r="A19" s="41" t="s">
        <v>29</v>
      </c>
      <c r="B19" s="17" t="s">
        <v>30</v>
      </c>
      <c r="C19" s="42" t="s">
        <v>10</v>
      </c>
      <c r="D19" s="43" t="s">
        <v>11</v>
      </c>
      <c r="E19" s="43" t="s">
        <v>19</v>
      </c>
      <c r="F19" s="43" t="s">
        <v>12</v>
      </c>
      <c r="G19" s="43" t="s">
        <v>12</v>
      </c>
      <c r="H19" s="43" t="s">
        <v>12</v>
      </c>
      <c r="I19" s="43" t="s">
        <v>13</v>
      </c>
      <c r="J19" s="44" t="s">
        <v>10</v>
      </c>
      <c r="K19" s="33">
        <f>-K20+K24</f>
        <v>54131</v>
      </c>
    </row>
    <row r="20" spans="1:13" s="50" customFormat="1" ht="19.5" customHeight="1" x14ac:dyDescent="0.2">
      <c r="A20" s="46" t="s">
        <v>31</v>
      </c>
      <c r="B20" s="22" t="s">
        <v>32</v>
      </c>
      <c r="C20" s="47" t="s">
        <v>10</v>
      </c>
      <c r="D20" s="48" t="s">
        <v>11</v>
      </c>
      <c r="E20" s="48" t="s">
        <v>19</v>
      </c>
      <c r="F20" s="48" t="s">
        <v>12</v>
      </c>
      <c r="G20" s="48" t="s">
        <v>12</v>
      </c>
      <c r="H20" s="48" t="s">
        <v>12</v>
      </c>
      <c r="I20" s="48" t="s">
        <v>13</v>
      </c>
      <c r="J20" s="49" t="s">
        <v>33</v>
      </c>
      <c r="K20" s="40">
        <f>K21</f>
        <v>837153.02878000005</v>
      </c>
    </row>
    <row r="21" spans="1:13" s="50" customFormat="1" ht="19.5" customHeight="1" x14ac:dyDescent="0.2">
      <c r="A21" s="39"/>
      <c r="B21" s="22" t="s">
        <v>34</v>
      </c>
      <c r="C21" s="47" t="s">
        <v>10</v>
      </c>
      <c r="D21" s="48" t="s">
        <v>11</v>
      </c>
      <c r="E21" s="48" t="s">
        <v>19</v>
      </c>
      <c r="F21" s="48" t="s">
        <v>16</v>
      </c>
      <c r="G21" s="48" t="s">
        <v>12</v>
      </c>
      <c r="H21" s="48" t="s">
        <v>12</v>
      </c>
      <c r="I21" s="48" t="s">
        <v>13</v>
      </c>
      <c r="J21" s="49" t="s">
        <v>33</v>
      </c>
      <c r="K21" s="40">
        <f>K22</f>
        <v>837153.02878000005</v>
      </c>
    </row>
    <row r="22" spans="1:13" s="50" customFormat="1" ht="19.5" customHeight="1" x14ac:dyDescent="0.2">
      <c r="A22" s="39"/>
      <c r="B22" s="22" t="s">
        <v>35</v>
      </c>
      <c r="C22" s="47" t="s">
        <v>10</v>
      </c>
      <c r="D22" s="48" t="s">
        <v>11</v>
      </c>
      <c r="E22" s="48" t="s">
        <v>19</v>
      </c>
      <c r="F22" s="48" t="s">
        <v>16</v>
      </c>
      <c r="G22" s="48" t="s">
        <v>11</v>
      </c>
      <c r="H22" s="48" t="s">
        <v>12</v>
      </c>
      <c r="I22" s="48" t="s">
        <v>13</v>
      </c>
      <c r="J22" s="49" t="s">
        <v>36</v>
      </c>
      <c r="K22" s="40">
        <f>K23</f>
        <v>837153.02878000005</v>
      </c>
    </row>
    <row r="23" spans="1:13" s="54" customFormat="1" ht="30.75" customHeight="1" x14ac:dyDescent="0.2">
      <c r="A23" s="39"/>
      <c r="B23" s="22" t="s">
        <v>69</v>
      </c>
      <c r="C23" s="47" t="s">
        <v>60</v>
      </c>
      <c r="D23" s="47" t="s">
        <v>11</v>
      </c>
      <c r="E23" s="47" t="s">
        <v>19</v>
      </c>
      <c r="F23" s="47" t="s">
        <v>16</v>
      </c>
      <c r="G23" s="47" t="s">
        <v>11</v>
      </c>
      <c r="H23" s="47" t="s">
        <v>61</v>
      </c>
      <c r="I23" s="47" t="s">
        <v>13</v>
      </c>
      <c r="J23" s="51" t="s">
        <v>36</v>
      </c>
      <c r="K23" s="52">
        <f>766673.02878+K16+K31+K11</f>
        <v>837153.02878000005</v>
      </c>
      <c r="L23" s="53"/>
      <c r="M23" s="53"/>
    </row>
    <row r="24" spans="1:13" s="50" customFormat="1" ht="19.5" customHeight="1" x14ac:dyDescent="0.2">
      <c r="A24" s="46" t="s">
        <v>37</v>
      </c>
      <c r="B24" s="22" t="s">
        <v>38</v>
      </c>
      <c r="C24" s="47" t="s">
        <v>10</v>
      </c>
      <c r="D24" s="48" t="s">
        <v>11</v>
      </c>
      <c r="E24" s="48" t="s">
        <v>19</v>
      </c>
      <c r="F24" s="48" t="s">
        <v>12</v>
      </c>
      <c r="G24" s="48" t="s">
        <v>12</v>
      </c>
      <c r="H24" s="48" t="s">
        <v>12</v>
      </c>
      <c r="I24" s="48" t="s">
        <v>13</v>
      </c>
      <c r="J24" s="49" t="s">
        <v>39</v>
      </c>
      <c r="K24" s="52">
        <f>SUM(K25)</f>
        <v>891284.02878000005</v>
      </c>
    </row>
    <row r="25" spans="1:13" s="50" customFormat="1" ht="19.5" customHeight="1" x14ac:dyDescent="0.2">
      <c r="A25" s="55"/>
      <c r="B25" s="22" t="s">
        <v>40</v>
      </c>
      <c r="C25" s="47" t="s">
        <v>10</v>
      </c>
      <c r="D25" s="48" t="s">
        <v>11</v>
      </c>
      <c r="E25" s="48" t="s">
        <v>19</v>
      </c>
      <c r="F25" s="48" t="s">
        <v>16</v>
      </c>
      <c r="G25" s="48" t="s">
        <v>12</v>
      </c>
      <c r="H25" s="48" t="s">
        <v>12</v>
      </c>
      <c r="I25" s="48" t="s">
        <v>13</v>
      </c>
      <c r="J25" s="49" t="s">
        <v>39</v>
      </c>
      <c r="K25" s="52">
        <f>SUM(K26)</f>
        <v>891284.02878000005</v>
      </c>
    </row>
    <row r="26" spans="1:13" s="50" customFormat="1" ht="19.5" customHeight="1" x14ac:dyDescent="0.2">
      <c r="A26" s="55"/>
      <c r="B26" s="22" t="s">
        <v>41</v>
      </c>
      <c r="C26" s="47" t="s">
        <v>10</v>
      </c>
      <c r="D26" s="48" t="s">
        <v>11</v>
      </c>
      <c r="E26" s="48" t="s">
        <v>19</v>
      </c>
      <c r="F26" s="48" t="s">
        <v>16</v>
      </c>
      <c r="G26" s="48" t="s">
        <v>11</v>
      </c>
      <c r="H26" s="48" t="s">
        <v>12</v>
      </c>
      <c r="I26" s="48" t="s">
        <v>13</v>
      </c>
      <c r="J26" s="49" t="s">
        <v>42</v>
      </c>
      <c r="K26" s="52">
        <f>SUM(K27)</f>
        <v>891284.02878000005</v>
      </c>
    </row>
    <row r="27" spans="1:13" s="54" customFormat="1" ht="30.75" customHeight="1" x14ac:dyDescent="0.2">
      <c r="A27" s="28"/>
      <c r="B27" s="22" t="s">
        <v>70</v>
      </c>
      <c r="C27" s="47" t="s">
        <v>60</v>
      </c>
      <c r="D27" s="47" t="s">
        <v>11</v>
      </c>
      <c r="E27" s="47" t="s">
        <v>19</v>
      </c>
      <c r="F27" s="47" t="s">
        <v>16</v>
      </c>
      <c r="G27" s="47" t="s">
        <v>11</v>
      </c>
      <c r="H27" s="47" t="s">
        <v>61</v>
      </c>
      <c r="I27" s="47" t="s">
        <v>13</v>
      </c>
      <c r="J27" s="51" t="s">
        <v>42</v>
      </c>
      <c r="K27" s="52">
        <f>834804.02878+K34+K18+K13</f>
        <v>891284.02878000005</v>
      </c>
      <c r="L27" s="53"/>
      <c r="M27" s="53"/>
    </row>
    <row r="28" spans="1:13" s="57" customFormat="1" ht="30.75" customHeight="1" x14ac:dyDescent="0.2">
      <c r="A28" s="41" t="s">
        <v>43</v>
      </c>
      <c r="B28" s="17" t="s">
        <v>44</v>
      </c>
      <c r="C28" s="42" t="s">
        <v>10</v>
      </c>
      <c r="D28" s="42" t="s">
        <v>11</v>
      </c>
      <c r="E28" s="42" t="s">
        <v>45</v>
      </c>
      <c r="F28" s="42" t="s">
        <v>12</v>
      </c>
      <c r="G28" s="42" t="s">
        <v>12</v>
      </c>
      <c r="H28" s="42" t="s">
        <v>12</v>
      </c>
      <c r="I28" s="42" t="s">
        <v>13</v>
      </c>
      <c r="J28" s="56" t="s">
        <v>10</v>
      </c>
      <c r="K28" s="33">
        <f>K29</f>
        <v>0</v>
      </c>
    </row>
    <row r="29" spans="1:13" s="54" customFormat="1" ht="30.75" customHeight="1" x14ac:dyDescent="0.2">
      <c r="A29" s="39" t="s">
        <v>46</v>
      </c>
      <c r="B29" s="22" t="s">
        <v>47</v>
      </c>
      <c r="C29" s="47" t="s">
        <v>10</v>
      </c>
      <c r="D29" s="47" t="s">
        <v>11</v>
      </c>
      <c r="E29" s="47" t="s">
        <v>45</v>
      </c>
      <c r="F29" s="47" t="s">
        <v>19</v>
      </c>
      <c r="G29" s="47" t="s">
        <v>12</v>
      </c>
      <c r="H29" s="47" t="s">
        <v>12</v>
      </c>
      <c r="I29" s="47" t="s">
        <v>13</v>
      </c>
      <c r="J29" s="51" t="s">
        <v>10</v>
      </c>
      <c r="K29" s="40">
        <f>-K32+K30</f>
        <v>0</v>
      </c>
    </row>
    <row r="30" spans="1:13" s="54" customFormat="1" ht="30.75" customHeight="1" x14ac:dyDescent="0.2">
      <c r="A30" s="39" t="s">
        <v>48</v>
      </c>
      <c r="B30" s="22" t="s">
        <v>49</v>
      </c>
      <c r="C30" s="58" t="s">
        <v>10</v>
      </c>
      <c r="D30" s="47" t="s">
        <v>11</v>
      </c>
      <c r="E30" s="47" t="s">
        <v>45</v>
      </c>
      <c r="F30" s="47" t="s">
        <v>19</v>
      </c>
      <c r="G30" s="47" t="s">
        <v>12</v>
      </c>
      <c r="H30" s="47" t="s">
        <v>12</v>
      </c>
      <c r="I30" s="47" t="s">
        <v>13</v>
      </c>
      <c r="J30" s="51" t="s">
        <v>39</v>
      </c>
      <c r="K30" s="40">
        <f>K31</f>
        <v>0</v>
      </c>
    </row>
    <row r="31" spans="1:13" s="54" customFormat="1" ht="45" customHeight="1" x14ac:dyDescent="0.2">
      <c r="A31" s="39"/>
      <c r="B31" s="22" t="s">
        <v>71</v>
      </c>
      <c r="C31" s="58" t="s">
        <v>60</v>
      </c>
      <c r="D31" s="47" t="s">
        <v>11</v>
      </c>
      <c r="E31" s="47" t="s">
        <v>45</v>
      </c>
      <c r="F31" s="47" t="s">
        <v>19</v>
      </c>
      <c r="G31" s="47" t="s">
        <v>16</v>
      </c>
      <c r="H31" s="47" t="s">
        <v>61</v>
      </c>
      <c r="I31" s="47" t="s">
        <v>13</v>
      </c>
      <c r="J31" s="51" t="s">
        <v>50</v>
      </c>
      <c r="K31" s="40">
        <v>0</v>
      </c>
    </row>
    <row r="32" spans="1:13" s="54" customFormat="1" ht="30.75" customHeight="1" x14ac:dyDescent="0.2">
      <c r="A32" s="39" t="s">
        <v>51</v>
      </c>
      <c r="B32" s="22" t="s">
        <v>52</v>
      </c>
      <c r="C32" s="58" t="s">
        <v>10</v>
      </c>
      <c r="D32" s="47" t="s">
        <v>11</v>
      </c>
      <c r="E32" s="47" t="s">
        <v>45</v>
      </c>
      <c r="F32" s="47" t="s">
        <v>19</v>
      </c>
      <c r="G32" s="47" t="s">
        <v>12</v>
      </c>
      <c r="H32" s="47" t="s">
        <v>12</v>
      </c>
      <c r="I32" s="47" t="s">
        <v>13</v>
      </c>
      <c r="J32" s="51" t="s">
        <v>33</v>
      </c>
      <c r="K32" s="40">
        <v>0</v>
      </c>
    </row>
    <row r="33" spans="1:12" s="54" customFormat="1" ht="56.25" hidden="1" customHeight="1" x14ac:dyDescent="0.2">
      <c r="A33" s="28"/>
      <c r="B33" s="59" t="s">
        <v>53</v>
      </c>
      <c r="C33" s="58" t="s">
        <v>54</v>
      </c>
      <c r="D33" s="47" t="s">
        <v>11</v>
      </c>
      <c r="E33" s="47" t="s">
        <v>45</v>
      </c>
      <c r="F33" s="47" t="s">
        <v>19</v>
      </c>
      <c r="G33" s="47" t="s">
        <v>11</v>
      </c>
      <c r="H33" s="47" t="s">
        <v>16</v>
      </c>
      <c r="I33" s="47" t="s">
        <v>13</v>
      </c>
      <c r="J33" s="51" t="s">
        <v>55</v>
      </c>
      <c r="K33" s="40"/>
    </row>
    <row r="34" spans="1:12" s="54" customFormat="1" ht="45" customHeight="1" x14ac:dyDescent="0.2">
      <c r="A34" s="60"/>
      <c r="B34" s="61" t="s">
        <v>72</v>
      </c>
      <c r="C34" s="62" t="s">
        <v>60</v>
      </c>
      <c r="D34" s="63" t="s">
        <v>11</v>
      </c>
      <c r="E34" s="63" t="s">
        <v>45</v>
      </c>
      <c r="F34" s="63" t="s">
        <v>19</v>
      </c>
      <c r="G34" s="63" t="s">
        <v>16</v>
      </c>
      <c r="H34" s="63" t="s">
        <v>61</v>
      </c>
      <c r="I34" s="63" t="s">
        <v>13</v>
      </c>
      <c r="J34" s="64" t="s">
        <v>55</v>
      </c>
      <c r="K34" s="65">
        <v>0</v>
      </c>
    </row>
    <row r="35" spans="1:12" s="54" customFormat="1" ht="12.75" hidden="1" customHeight="1" x14ac:dyDescent="0.2">
      <c r="A35" s="66"/>
      <c r="B35" s="67"/>
      <c r="C35" s="68"/>
      <c r="D35" s="69"/>
      <c r="E35" s="69"/>
      <c r="F35" s="69"/>
      <c r="G35" s="69"/>
      <c r="H35" s="69"/>
      <c r="I35" s="69"/>
      <c r="J35" s="70"/>
      <c r="K35" s="71"/>
    </row>
    <row r="36" spans="1:12" s="54" customFormat="1" ht="38.25" hidden="1" customHeight="1" x14ac:dyDescent="0.2">
      <c r="B36" s="72" t="s">
        <v>56</v>
      </c>
      <c r="C36" s="73"/>
      <c r="D36" s="74"/>
      <c r="E36" s="74"/>
      <c r="F36" s="74"/>
      <c r="G36" s="74"/>
      <c r="H36" s="74"/>
      <c r="I36" s="74"/>
      <c r="J36" s="75"/>
      <c r="K36" s="76">
        <f>K8</f>
        <v>68131</v>
      </c>
    </row>
    <row r="38" spans="1:12" hidden="1" x14ac:dyDescent="0.2">
      <c r="K38" s="3" t="s">
        <v>0</v>
      </c>
      <c r="L38" s="3">
        <v>274223.90000000002</v>
      </c>
    </row>
    <row r="39" spans="1:12" hidden="1" x14ac:dyDescent="0.2">
      <c r="K39" s="3" t="s">
        <v>1</v>
      </c>
      <c r="L39" s="1">
        <v>285059.5</v>
      </c>
    </row>
    <row r="40" spans="1:12" hidden="1" x14ac:dyDescent="0.2">
      <c r="K40" s="3" t="s">
        <v>2</v>
      </c>
      <c r="L40" s="1">
        <v>10835.6</v>
      </c>
    </row>
  </sheetData>
  <mergeCells count="4">
    <mergeCell ref="C2:K2"/>
    <mergeCell ref="A4:K4"/>
    <mergeCell ref="A5:K5"/>
    <mergeCell ref="C7:J7"/>
  </mergeCells>
  <pageMargins left="0.78740157480314965" right="0.39370078740157483" top="0.39370078740157483" bottom="0.39370078740157483" header="0.51181102362204722" footer="0.51181102362204722"/>
  <pageSetup paperSize="9" scale="81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</vt:lpstr>
      <vt:lpstr>'2026'!Область_печати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2025-10-30T12:15:31Z</cp:lastPrinted>
  <dcterms:created xsi:type="dcterms:W3CDTF">1996-10-08T23:32:33Z</dcterms:created>
  <dcterms:modified xsi:type="dcterms:W3CDTF">2026-02-13T13:24:17Z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